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2"/>
  <c r="H4"/>
  <c r="H6"/>
  <c r="H7"/>
  <c r="H8"/>
  <c r="H10"/>
  <c r="H11"/>
  <c r="H12"/>
  <c r="H15"/>
  <c r="H17"/>
  <c r="H19"/>
  <c r="H20"/>
  <c r="H21"/>
  <c r="H23"/>
  <c r="H24"/>
  <c r="H25"/>
  <c r="H28"/>
  <c r="H29"/>
  <c r="H30"/>
  <c r="H32"/>
  <c r="H33"/>
  <c r="H34"/>
  <c r="H36"/>
  <c r="H37"/>
  <c r="H38"/>
  <c r="H2"/>
  <c r="D25" l="1"/>
  <c r="E25" s="1"/>
  <c r="F25" s="1"/>
  <c r="G25" s="1"/>
  <c r="D24"/>
  <c r="E24" s="1"/>
  <c r="F24" s="1"/>
  <c r="G24" s="1"/>
  <c r="D23"/>
  <c r="E23" s="1"/>
  <c r="F23" s="1"/>
  <c r="G23" s="1"/>
  <c r="D21"/>
  <c r="E21" s="1"/>
  <c r="F21" s="1"/>
  <c r="G21" s="1"/>
  <c r="D20"/>
  <c r="E20" s="1"/>
  <c r="F20" s="1"/>
  <c r="G20" s="1"/>
  <c r="D19"/>
  <c r="E19" s="1"/>
  <c r="F19" s="1"/>
  <c r="G19" s="1"/>
  <c r="D17"/>
  <c r="E17" s="1"/>
  <c r="F17" s="1"/>
  <c r="G17" s="1"/>
  <c r="D15"/>
  <c r="E15" s="1"/>
  <c r="F15" s="1"/>
  <c r="G15" s="1"/>
  <c r="D38"/>
  <c r="E38" s="1"/>
  <c r="F38" s="1"/>
  <c r="G38" s="1"/>
  <c r="D37"/>
  <c r="E37" s="1"/>
  <c r="F37" s="1"/>
  <c r="G37" s="1"/>
  <c r="D36"/>
  <c r="E36" s="1"/>
  <c r="F36" s="1"/>
  <c r="G36" s="1"/>
  <c r="D34"/>
  <c r="E34" s="1"/>
  <c r="F34" s="1"/>
  <c r="G34" s="1"/>
  <c r="D33"/>
  <c r="E33" s="1"/>
  <c r="F33" s="1"/>
  <c r="G33" s="1"/>
  <c r="D32"/>
  <c r="E32" s="1"/>
  <c r="F32" s="1"/>
  <c r="G32" s="1"/>
  <c r="D30"/>
  <c r="E30" s="1"/>
  <c r="F30" s="1"/>
  <c r="G30" s="1"/>
  <c r="D29"/>
  <c r="E29" s="1"/>
  <c r="F29" s="1"/>
  <c r="G29" s="1"/>
  <c r="D28"/>
  <c r="E28" s="1"/>
  <c r="F28" s="1"/>
  <c r="G28" s="1"/>
  <c r="D3"/>
  <c r="E3" s="1"/>
  <c r="F3" s="1"/>
  <c r="G3" s="1"/>
  <c r="D4"/>
  <c r="E4" s="1"/>
  <c r="F4" s="1"/>
  <c r="G4" s="1"/>
  <c r="D6"/>
  <c r="E6" s="1"/>
  <c r="F6" s="1"/>
  <c r="G6" s="1"/>
  <c r="D7"/>
  <c r="E7" s="1"/>
  <c r="F7" s="1"/>
  <c r="G7" s="1"/>
  <c r="D8"/>
  <c r="E8" s="1"/>
  <c r="F8" s="1"/>
  <c r="G8" s="1"/>
  <c r="D10"/>
  <c r="E10" s="1"/>
  <c r="F10" s="1"/>
  <c r="G10" s="1"/>
  <c r="D11"/>
  <c r="E11" s="1"/>
  <c r="F11" s="1"/>
  <c r="G11" s="1"/>
  <c r="D12"/>
  <c r="E12" s="1"/>
  <c r="F12" s="1"/>
  <c r="G12" s="1"/>
  <c r="D2" l="1"/>
  <c r="E2" s="1"/>
  <c r="F2" s="1"/>
  <c r="G2" s="1"/>
</calcChain>
</file>

<file path=xl/sharedStrings.xml><?xml version="1.0" encoding="utf-8"?>
<sst xmlns="http://schemas.openxmlformats.org/spreadsheetml/2006/main" count="41" uniqueCount="20">
  <si>
    <t>E187</t>
  </si>
  <si>
    <t>E187 + 1% Car</t>
  </si>
  <si>
    <t>E187 + 6% Car</t>
  </si>
  <si>
    <t>E187 + 6% Hel</t>
  </si>
  <si>
    <t>E187 + 6% Vik</t>
  </si>
  <si>
    <t>E239</t>
  </si>
  <si>
    <t>E239 + 1% Car</t>
  </si>
  <si>
    <t>E239 + 6% Car</t>
  </si>
  <si>
    <t>E240</t>
  </si>
  <si>
    <t>E240 + 1% Car</t>
  </si>
  <si>
    <t>E240 + 6% Car</t>
  </si>
  <si>
    <t xml:space="preserve">mass is 11.55 </t>
  </si>
  <si>
    <t>Error  is 1.82</t>
  </si>
  <si>
    <t xml:space="preserve">E187 </t>
  </si>
  <si>
    <r>
      <t xml:space="preserve">Heating Rate, </t>
    </r>
    <r>
      <rPr>
        <sz val="12"/>
        <color theme="1"/>
        <rFont val="Calibri"/>
        <family val="2"/>
      </rPr>
      <t>β (°C/min)</t>
    </r>
  </si>
  <si>
    <r>
      <t>T</t>
    </r>
    <r>
      <rPr>
        <vertAlign val="subscript"/>
        <sz val="12"/>
        <color theme="1"/>
        <rFont val="Calibri"/>
        <family val="2"/>
        <scheme val="minor"/>
      </rPr>
      <t>max</t>
    </r>
    <r>
      <rPr>
        <sz val="12"/>
        <color theme="1"/>
        <rFont val="Calibri"/>
        <family val="2"/>
        <scheme val="minor"/>
      </rPr>
      <t xml:space="preserve"> (°C)</t>
    </r>
  </si>
  <si>
    <r>
      <t>T</t>
    </r>
    <r>
      <rPr>
        <vertAlign val="subscript"/>
        <sz val="12"/>
        <color theme="1"/>
        <rFont val="Calibri"/>
        <family val="2"/>
        <scheme val="minor"/>
      </rPr>
      <t>max</t>
    </r>
    <r>
      <rPr>
        <sz val="12"/>
        <color theme="1"/>
        <rFont val="Calibri"/>
        <family val="2"/>
        <scheme val="minor"/>
      </rPr>
      <t xml:space="preserve">  (K)</t>
    </r>
  </si>
  <si>
    <r>
      <t>1/T</t>
    </r>
    <r>
      <rPr>
        <vertAlign val="subscript"/>
        <sz val="12"/>
        <color theme="1"/>
        <rFont val="Calibri"/>
        <family val="2"/>
        <scheme val="minor"/>
      </rPr>
      <t>max</t>
    </r>
  </si>
  <si>
    <r>
      <t>1/T</t>
    </r>
    <r>
      <rPr>
        <vertAlign val="subscript"/>
        <sz val="12"/>
        <color theme="1"/>
        <rFont val="Calibri"/>
        <family val="2"/>
        <scheme val="minor"/>
      </rPr>
      <t>max</t>
    </r>
    <r>
      <rPr>
        <sz val="12"/>
        <color theme="1"/>
        <rFont val="Calibri"/>
        <family val="2"/>
        <scheme val="minor"/>
      </rPr>
      <t xml:space="preserve"> (x10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)</t>
    </r>
  </si>
  <si>
    <r>
      <t>ln (</t>
    </r>
    <r>
      <rPr>
        <sz val="12"/>
        <color theme="1"/>
        <rFont val="Calibri"/>
        <family val="2"/>
      </rPr>
      <t>β/T</t>
    </r>
    <r>
      <rPr>
        <vertAlign val="subscript"/>
        <sz val="12"/>
        <color theme="1"/>
        <rFont val="Calibri"/>
        <family val="2"/>
      </rPr>
      <t>max</t>
    </r>
    <r>
      <rPr>
        <sz val="12"/>
        <color theme="1"/>
        <rFont val="Calibri"/>
        <family val="2"/>
      </rPr>
      <t>)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</si>
</sst>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vertAlign val="subscript"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Sheet2!$H$1</c:f>
              <c:strCache>
                <c:ptCount val="1"/>
                <c:pt idx="0">
                  <c:v>1/Tmax (x103)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6.2894356955380579E-2"/>
                  <c:y val="-3.5906969962088071E-4"/>
                </c:manualLayout>
              </c:layout>
              <c:numFmt formatCode="General" sourceLinked="0"/>
            </c:trendlineLbl>
          </c:trendline>
          <c:xVal>
            <c:numRef>
              <c:f>Sheet2!$G$2:$G$4</c:f>
              <c:numCache>
                <c:formatCode>General</c:formatCode>
                <c:ptCount val="3"/>
                <c:pt idx="0">
                  <c:v>0.47063390256504467</c:v>
                </c:pt>
                <c:pt idx="1">
                  <c:v>0.7548985012201811</c:v>
                </c:pt>
                <c:pt idx="2">
                  <c:v>1.0387393481047489</c:v>
                </c:pt>
              </c:numCache>
            </c:numRef>
          </c:xVal>
          <c:yVal>
            <c:numRef>
              <c:f>Sheet2!$H$2:$H$4</c:f>
              <c:numCache>
                <c:formatCode>General</c:formatCode>
                <c:ptCount val="3"/>
                <c:pt idx="0">
                  <c:v>1.6917496751840624</c:v>
                </c:pt>
                <c:pt idx="1">
                  <c:v>1.7583345055563369</c:v>
                </c:pt>
                <c:pt idx="2">
                  <c:v>1.829324064758072</c:v>
                </c:pt>
              </c:numCache>
            </c:numRef>
          </c:yVal>
        </c:ser>
        <c:axId val="105564800"/>
        <c:axId val="105562496"/>
      </c:scatterChart>
      <c:valAx>
        <c:axId val="105564800"/>
        <c:scaling>
          <c:orientation val="minMax"/>
        </c:scaling>
        <c:axPos val="b"/>
        <c:numFmt formatCode="General" sourceLinked="1"/>
        <c:tickLblPos val="nextTo"/>
        <c:crossAx val="105562496"/>
        <c:crosses val="autoZero"/>
        <c:crossBetween val="midCat"/>
      </c:valAx>
      <c:valAx>
        <c:axId val="105562496"/>
        <c:scaling>
          <c:orientation val="minMax"/>
        </c:scaling>
        <c:axPos val="l"/>
        <c:majorGridlines/>
        <c:numFmt formatCode="General" sourceLinked="1"/>
        <c:tickLblPos val="nextTo"/>
        <c:crossAx val="1055648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Sheet2!$G$6:$G$8</c:f>
              <c:numCache>
                <c:formatCode>General</c:formatCode>
                <c:ptCount val="3"/>
                <c:pt idx="0">
                  <c:v>0.39896373612552027</c:v>
                </c:pt>
                <c:pt idx="1">
                  <c:v>0.74996035990378807</c:v>
                </c:pt>
                <c:pt idx="2">
                  <c:v>1.0181276343553356</c:v>
                </c:pt>
              </c:numCache>
            </c:numRef>
          </c:xVal>
          <c:yVal>
            <c:numRef>
              <c:f>Sheet2!$H$6:$H$8</c:f>
              <c:numCache>
                <c:formatCode>General</c:formatCode>
                <c:ptCount val="3"/>
                <c:pt idx="0">
                  <c:v>1.995291112973383</c:v>
                </c:pt>
                <c:pt idx="1">
                  <c:v>1.7784417293567378</c:v>
                </c:pt>
                <c:pt idx="2">
                  <c:v>1.918237431372658</c:v>
                </c:pt>
              </c:numCache>
            </c:numRef>
          </c:yVal>
        </c:ser>
        <c:axId val="171501440"/>
        <c:axId val="171499904"/>
      </c:scatterChart>
      <c:valAx>
        <c:axId val="171501440"/>
        <c:scaling>
          <c:orientation val="minMax"/>
        </c:scaling>
        <c:axPos val="b"/>
        <c:numFmt formatCode="General" sourceLinked="1"/>
        <c:tickLblPos val="nextTo"/>
        <c:crossAx val="171499904"/>
        <c:crosses val="autoZero"/>
        <c:crossBetween val="midCat"/>
      </c:valAx>
      <c:valAx>
        <c:axId val="171499904"/>
        <c:scaling>
          <c:orientation val="minMax"/>
        </c:scaling>
        <c:axPos val="l"/>
        <c:majorGridlines/>
        <c:numFmt formatCode="General" sourceLinked="1"/>
        <c:tickLblPos val="nextTo"/>
        <c:crossAx val="171501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Sheet2!$G$23:$G$25</c:f>
              <c:numCache>
                <c:formatCode>General</c:formatCode>
                <c:ptCount val="3"/>
                <c:pt idx="0">
                  <c:v>0.39805291056072284</c:v>
                </c:pt>
                <c:pt idx="1">
                  <c:v>0.73566755112007387</c:v>
                </c:pt>
                <c:pt idx="2">
                  <c:v>1.0404757513259135</c:v>
                </c:pt>
              </c:numCache>
            </c:numRef>
          </c:xVal>
          <c:yVal>
            <c:numRef>
              <c:f>Sheet2!$H$23:$H$25</c:f>
              <c:numCache>
                <c:formatCode>General</c:formatCode>
                <c:ptCount val="3"/>
                <c:pt idx="0">
                  <c:v>1.9994801351648572</c:v>
                </c:pt>
                <c:pt idx="1">
                  <c:v>1.8379447366776573</c:v>
                </c:pt>
                <c:pt idx="2">
                  <c:v>1.8220246337730488</c:v>
                </c:pt>
              </c:numCache>
            </c:numRef>
          </c:yVal>
        </c:ser>
        <c:axId val="174670208"/>
        <c:axId val="174749952"/>
      </c:scatterChart>
      <c:valAx>
        <c:axId val="174670208"/>
        <c:scaling>
          <c:orientation val="minMax"/>
        </c:scaling>
        <c:axPos val="b"/>
        <c:numFmt formatCode="General" sourceLinked="1"/>
        <c:tickLblPos val="nextTo"/>
        <c:crossAx val="174749952"/>
        <c:crosses val="autoZero"/>
        <c:crossBetween val="midCat"/>
      </c:valAx>
      <c:valAx>
        <c:axId val="174749952"/>
        <c:scaling>
          <c:orientation val="minMax"/>
        </c:scaling>
        <c:axPos val="l"/>
        <c:majorGridlines/>
        <c:numFmt formatCode="General" sourceLinked="1"/>
        <c:tickLblPos val="nextTo"/>
        <c:crossAx val="1746702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Sheet2!$G$15:$G$17</c:f>
              <c:numCache>
                <c:formatCode>General</c:formatCode>
                <c:ptCount val="3"/>
                <c:pt idx="0">
                  <c:v>0.39790526372366891</c:v>
                </c:pt>
                <c:pt idx="2">
                  <c:v>1.0772988487886732</c:v>
                </c:pt>
              </c:numCache>
            </c:numRef>
          </c:xVal>
          <c:yVal>
            <c:numRef>
              <c:f>Sheet2!$H$15:$H$17</c:f>
              <c:numCache>
                <c:formatCode>General</c:formatCode>
                <c:ptCount val="3"/>
                <c:pt idx="0">
                  <c:v>2.000160012801024</c:v>
                </c:pt>
                <c:pt idx="2">
                  <c:v>1.6739063114637476</c:v>
                </c:pt>
              </c:numCache>
            </c:numRef>
          </c:yVal>
        </c:ser>
        <c:axId val="117879168"/>
        <c:axId val="174898176"/>
      </c:scatterChart>
      <c:valAx>
        <c:axId val="117879168"/>
        <c:scaling>
          <c:orientation val="minMax"/>
        </c:scaling>
        <c:axPos val="b"/>
        <c:numFmt formatCode="General" sourceLinked="1"/>
        <c:tickLblPos val="nextTo"/>
        <c:crossAx val="174898176"/>
        <c:crosses val="autoZero"/>
        <c:crossBetween val="midCat"/>
      </c:valAx>
      <c:valAx>
        <c:axId val="174898176"/>
        <c:scaling>
          <c:orientation val="minMax"/>
        </c:scaling>
        <c:axPos val="l"/>
        <c:majorGridlines/>
        <c:numFmt formatCode="General" sourceLinked="1"/>
        <c:tickLblPos val="nextTo"/>
        <c:crossAx val="1178791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Sheet2!$G$19:$G$21</c:f>
              <c:numCache>
                <c:formatCode>General</c:formatCode>
                <c:ptCount val="3"/>
                <c:pt idx="0">
                  <c:v>0.44927779057915607</c:v>
                </c:pt>
                <c:pt idx="1">
                  <c:v>0.75326890519475354</c:v>
                </c:pt>
                <c:pt idx="2">
                  <c:v>1.0671601619231068</c:v>
                </c:pt>
              </c:numCache>
            </c:numRef>
          </c:xVal>
          <c:yVal>
            <c:numRef>
              <c:f>Sheet2!$H$19:$H$21</c:f>
              <c:numCache>
                <c:formatCode>General</c:formatCode>
                <c:ptCount val="3"/>
                <c:pt idx="0">
                  <c:v>1.777019582755802</c:v>
                </c:pt>
                <c:pt idx="1">
                  <c:v>1.7649446689846275</c:v>
                </c:pt>
                <c:pt idx="2">
                  <c:v>1.7134436791062677</c:v>
                </c:pt>
              </c:numCache>
            </c:numRef>
          </c:yVal>
        </c:ser>
        <c:axId val="75985664"/>
        <c:axId val="174991232"/>
      </c:scatterChart>
      <c:valAx>
        <c:axId val="75985664"/>
        <c:scaling>
          <c:orientation val="minMax"/>
        </c:scaling>
        <c:axPos val="b"/>
        <c:numFmt formatCode="General" sourceLinked="1"/>
        <c:tickLblPos val="nextTo"/>
        <c:crossAx val="174991232"/>
        <c:crosses val="autoZero"/>
        <c:crossBetween val="midCat"/>
      </c:valAx>
      <c:valAx>
        <c:axId val="174991232"/>
        <c:scaling>
          <c:orientation val="minMax"/>
        </c:scaling>
        <c:axPos val="l"/>
        <c:majorGridlines/>
        <c:numFmt formatCode="General" sourceLinked="1"/>
        <c:tickLblPos val="nextTo"/>
        <c:crossAx val="759856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Sheet2!$G$23:$G$25</c:f>
              <c:numCache>
                <c:formatCode>General</c:formatCode>
                <c:ptCount val="3"/>
                <c:pt idx="0">
                  <c:v>0.39805291056072284</c:v>
                </c:pt>
                <c:pt idx="1">
                  <c:v>0.73566755112007387</c:v>
                </c:pt>
                <c:pt idx="2">
                  <c:v>1.0404757513259135</c:v>
                </c:pt>
              </c:numCache>
            </c:numRef>
          </c:xVal>
          <c:yVal>
            <c:numRef>
              <c:f>Sheet2!$H$23:$H$25</c:f>
              <c:numCache>
                <c:formatCode>General</c:formatCode>
                <c:ptCount val="3"/>
                <c:pt idx="0">
                  <c:v>1.9994801351648572</c:v>
                </c:pt>
                <c:pt idx="1">
                  <c:v>1.8379447366776573</c:v>
                </c:pt>
                <c:pt idx="2">
                  <c:v>1.8220246337730488</c:v>
                </c:pt>
              </c:numCache>
            </c:numRef>
          </c:yVal>
        </c:ser>
        <c:axId val="76015872"/>
        <c:axId val="76014336"/>
      </c:scatterChart>
      <c:valAx>
        <c:axId val="76015872"/>
        <c:scaling>
          <c:orientation val="minMax"/>
        </c:scaling>
        <c:axPos val="b"/>
        <c:numFmt formatCode="General" sourceLinked="1"/>
        <c:tickLblPos val="nextTo"/>
        <c:crossAx val="76014336"/>
        <c:crosses val="autoZero"/>
        <c:crossBetween val="midCat"/>
      </c:valAx>
      <c:valAx>
        <c:axId val="76014336"/>
        <c:scaling>
          <c:orientation val="minMax"/>
        </c:scaling>
        <c:axPos val="l"/>
        <c:majorGridlines/>
        <c:numFmt formatCode="General" sourceLinked="1"/>
        <c:tickLblPos val="nextTo"/>
        <c:crossAx val="760158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Sheet2!$G$28:$G$30</c:f>
              <c:numCache>
                <c:formatCode>General</c:formatCode>
                <c:ptCount val="3"/>
                <c:pt idx="0">
                  <c:v>0.39432032190544775</c:v>
                </c:pt>
                <c:pt idx="1">
                  <c:v>0.73728012911759111</c:v>
                </c:pt>
                <c:pt idx="2">
                  <c:v>1.0767132446900252</c:v>
                </c:pt>
              </c:numCache>
            </c:numRef>
          </c:xVal>
          <c:yVal>
            <c:numRef>
              <c:f>Sheet2!$H$28:$H$30</c:f>
              <c:numCache>
                <c:formatCode>General</c:formatCode>
                <c:ptCount val="3"/>
                <c:pt idx="0">
                  <c:v>2.0167389331451044</c:v>
                </c:pt>
                <c:pt idx="1">
                  <c:v>1.8311329219388035</c:v>
                </c:pt>
                <c:pt idx="2">
                  <c:v>1.6761649346295675</c:v>
                </c:pt>
              </c:numCache>
            </c:numRef>
          </c:yVal>
        </c:ser>
        <c:axId val="174675456"/>
        <c:axId val="171476096"/>
      </c:scatterChart>
      <c:valAx>
        <c:axId val="174675456"/>
        <c:scaling>
          <c:orientation val="minMax"/>
        </c:scaling>
        <c:axPos val="b"/>
        <c:numFmt formatCode="General" sourceLinked="1"/>
        <c:tickLblPos val="nextTo"/>
        <c:crossAx val="171476096"/>
        <c:crosses val="autoZero"/>
        <c:crossBetween val="midCat"/>
      </c:valAx>
      <c:valAx>
        <c:axId val="171476096"/>
        <c:scaling>
          <c:orientation val="minMax"/>
        </c:scaling>
        <c:axPos val="l"/>
        <c:majorGridlines/>
        <c:numFmt formatCode="General" sourceLinked="1"/>
        <c:tickLblPos val="nextTo"/>
        <c:crossAx val="1746754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Sheet2!$G$32:$G$34</c:f>
              <c:numCache>
                <c:formatCode>General</c:formatCode>
                <c:ptCount val="3"/>
                <c:pt idx="0">
                  <c:v>0.38596357060069741</c:v>
                </c:pt>
                <c:pt idx="1">
                  <c:v>0.72754125702855643</c:v>
                </c:pt>
                <c:pt idx="2">
                  <c:v>1.0576965262755664</c:v>
                </c:pt>
              </c:numCache>
            </c:numRef>
          </c:xVal>
          <c:yVal>
            <c:numRef>
              <c:f>Sheet2!$H$32:$H$34</c:f>
              <c:numCache>
                <c:formatCode>General</c:formatCode>
                <c:ptCount val="3"/>
                <c:pt idx="0">
                  <c:v>2.0559210526315788</c:v>
                </c:pt>
                <c:pt idx="1">
                  <c:v>1.8726591760299625</c:v>
                </c:pt>
                <c:pt idx="2">
                  <c:v>1.7511908097506306</c:v>
                </c:pt>
              </c:numCache>
            </c:numRef>
          </c:yVal>
        </c:ser>
        <c:axId val="175281664"/>
        <c:axId val="174751104"/>
      </c:scatterChart>
      <c:valAx>
        <c:axId val="175281664"/>
        <c:scaling>
          <c:orientation val="minMax"/>
        </c:scaling>
        <c:axPos val="b"/>
        <c:numFmt formatCode="General" sourceLinked="1"/>
        <c:tickLblPos val="nextTo"/>
        <c:crossAx val="174751104"/>
        <c:crosses val="autoZero"/>
        <c:crossBetween val="midCat"/>
      </c:valAx>
      <c:valAx>
        <c:axId val="174751104"/>
        <c:scaling>
          <c:orientation val="minMax"/>
        </c:scaling>
        <c:axPos val="l"/>
        <c:majorGridlines/>
        <c:numFmt formatCode="General" sourceLinked="1"/>
        <c:tickLblPos val="nextTo"/>
        <c:crossAx val="1752816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Sheet2!$G$36:$G$38</c:f>
              <c:numCache>
                <c:formatCode>General</c:formatCode>
                <c:ptCount val="3"/>
                <c:pt idx="0">
                  <c:v>0.38111508070985056</c:v>
                </c:pt>
                <c:pt idx="1">
                  <c:v>0.72644193135729662</c:v>
                </c:pt>
                <c:pt idx="2">
                  <c:v>1.0421815945157662</c:v>
                </c:pt>
              </c:numCache>
            </c:numRef>
          </c:xVal>
          <c:yVal>
            <c:numRef>
              <c:f>Sheet2!$H$36:$H$38</c:f>
              <c:numCache>
                <c:formatCode>General</c:formatCode>
                <c:ptCount val="3"/>
                <c:pt idx="0">
                  <c:v>2.0790020790020791</c:v>
                </c:pt>
                <c:pt idx="1">
                  <c:v>1.8774054257016806</c:v>
                </c:pt>
                <c:pt idx="2">
                  <c:v>1.8148820326678765</c:v>
                </c:pt>
              </c:numCache>
            </c:numRef>
          </c:yVal>
        </c:ser>
        <c:axId val="122032896"/>
        <c:axId val="174218624"/>
      </c:scatterChart>
      <c:valAx>
        <c:axId val="122032896"/>
        <c:scaling>
          <c:orientation val="minMax"/>
        </c:scaling>
        <c:axPos val="b"/>
        <c:numFmt formatCode="General" sourceLinked="1"/>
        <c:tickLblPos val="nextTo"/>
        <c:crossAx val="174218624"/>
        <c:crosses val="autoZero"/>
        <c:crossBetween val="midCat"/>
      </c:valAx>
      <c:valAx>
        <c:axId val="174218624"/>
        <c:scaling>
          <c:orientation val="minMax"/>
        </c:scaling>
        <c:axPos val="l"/>
        <c:majorGridlines/>
        <c:numFmt formatCode="General" sourceLinked="1"/>
        <c:tickLblPos val="nextTo"/>
        <c:crossAx val="1220328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0</xdr:row>
      <xdr:rowOff>152400</xdr:rowOff>
    </xdr:from>
    <xdr:to>
      <xdr:col>16</xdr:col>
      <xdr:colOff>295275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</xdr:colOff>
      <xdr:row>15</xdr:row>
      <xdr:rowOff>57150</xdr:rowOff>
    </xdr:from>
    <xdr:to>
      <xdr:col>16</xdr:col>
      <xdr:colOff>342900</xdr:colOff>
      <xdr:row>29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495300</xdr:colOff>
      <xdr:row>30</xdr:row>
      <xdr:rowOff>142875</xdr:rowOff>
    </xdr:from>
    <xdr:to>
      <xdr:col>16</xdr:col>
      <xdr:colOff>190500</xdr:colOff>
      <xdr:row>45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142875</xdr:rowOff>
    </xdr:from>
    <xdr:to>
      <xdr:col>5</xdr:col>
      <xdr:colOff>47625</xdr:colOff>
      <xdr:row>58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59</xdr:row>
      <xdr:rowOff>133350</xdr:rowOff>
    </xdr:from>
    <xdr:to>
      <xdr:col>5</xdr:col>
      <xdr:colOff>47625</xdr:colOff>
      <xdr:row>74</xdr:row>
      <xdr:rowOff>19050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57150</xdr:colOff>
      <xdr:row>75</xdr:row>
      <xdr:rowOff>104775</xdr:rowOff>
    </xdr:from>
    <xdr:to>
      <xdr:col>5</xdr:col>
      <xdr:colOff>104775</xdr:colOff>
      <xdr:row>89</xdr:row>
      <xdr:rowOff>180975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466725</xdr:colOff>
      <xdr:row>46</xdr:row>
      <xdr:rowOff>47625</xdr:rowOff>
    </xdr:from>
    <xdr:to>
      <xdr:col>11</xdr:col>
      <xdr:colOff>504825</xdr:colOff>
      <xdr:row>60</xdr:row>
      <xdr:rowOff>123825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523875</xdr:colOff>
      <xdr:row>61</xdr:row>
      <xdr:rowOff>57150</xdr:rowOff>
    </xdr:from>
    <xdr:to>
      <xdr:col>11</xdr:col>
      <xdr:colOff>561975</xdr:colOff>
      <xdr:row>75</xdr:row>
      <xdr:rowOff>133350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552450</xdr:colOff>
      <xdr:row>76</xdr:row>
      <xdr:rowOff>85725</xdr:rowOff>
    </xdr:from>
    <xdr:to>
      <xdr:col>11</xdr:col>
      <xdr:colOff>590550</xdr:colOff>
      <xdr:row>90</xdr:row>
      <xdr:rowOff>161925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43"/>
  <sheetViews>
    <sheetView topLeftCell="A25" workbookViewId="0">
      <selection activeCell="C38" sqref="C38:C40"/>
    </sheetView>
  </sheetViews>
  <sheetFormatPr defaultRowHeight="15"/>
  <cols>
    <col min="1" max="1" width="23.42578125" customWidth="1"/>
  </cols>
  <sheetData>
    <row r="2" spans="1:3">
      <c r="A2" t="s">
        <v>0</v>
      </c>
      <c r="B2">
        <v>5</v>
      </c>
      <c r="C2">
        <v>318.10399999999998</v>
      </c>
    </row>
    <row r="3" spans="1:3">
      <c r="B3">
        <v>10</v>
      </c>
      <c r="C3">
        <v>295.72000000000003</v>
      </c>
    </row>
    <row r="4" spans="1:3">
      <c r="B4">
        <v>20</v>
      </c>
      <c r="C4">
        <v>273.64999999999998</v>
      </c>
    </row>
    <row r="6" spans="1:3">
      <c r="A6" t="s">
        <v>1</v>
      </c>
      <c r="B6">
        <v>5</v>
      </c>
      <c r="C6">
        <v>228.18</v>
      </c>
    </row>
    <row r="7" spans="1:3">
      <c r="B7">
        <v>10</v>
      </c>
      <c r="C7">
        <v>289.29000000000002</v>
      </c>
    </row>
    <row r="8" spans="1:3">
      <c r="B8">
        <v>20</v>
      </c>
      <c r="C8">
        <v>248.31190000000001</v>
      </c>
    </row>
    <row r="10" spans="1:3">
      <c r="A10" t="s">
        <v>2</v>
      </c>
      <c r="B10">
        <v>5</v>
      </c>
      <c r="C10">
        <v>252.02289999999999</v>
      </c>
    </row>
    <row r="11" spans="1:3">
      <c r="B11">
        <v>10</v>
      </c>
      <c r="C11">
        <v>262.25</v>
      </c>
    </row>
    <row r="12" spans="1:3">
      <c r="B12">
        <v>20</v>
      </c>
      <c r="C12">
        <v>294.08</v>
      </c>
    </row>
    <row r="14" spans="1:3">
      <c r="A14" t="s">
        <v>3</v>
      </c>
      <c r="B14">
        <v>10</v>
      </c>
      <c r="C14">
        <v>291.41000000000003</v>
      </c>
    </row>
    <row r="16" spans="1:3">
      <c r="A16" t="s">
        <v>4</v>
      </c>
      <c r="B16">
        <v>10</v>
      </c>
      <c r="C16">
        <v>279.79000000000002</v>
      </c>
    </row>
    <row r="18" spans="1:3">
      <c r="A18" t="s">
        <v>5</v>
      </c>
      <c r="B18">
        <v>5</v>
      </c>
      <c r="C18">
        <v>226.96</v>
      </c>
    </row>
    <row r="19" spans="1:3">
      <c r="B19">
        <v>10</v>
      </c>
    </row>
    <row r="20" spans="1:3">
      <c r="B20">
        <v>20</v>
      </c>
      <c r="C20">
        <v>324.40499999999997</v>
      </c>
    </row>
    <row r="22" spans="1:3">
      <c r="A22" t="s">
        <v>6</v>
      </c>
      <c r="B22">
        <v>5</v>
      </c>
      <c r="C22">
        <v>289.74</v>
      </c>
    </row>
    <row r="23" spans="1:3">
      <c r="B23">
        <v>10</v>
      </c>
      <c r="C23">
        <v>293.58999999999997</v>
      </c>
    </row>
    <row r="24" spans="1:3">
      <c r="B24">
        <v>20</v>
      </c>
      <c r="C24">
        <v>310.62</v>
      </c>
    </row>
    <row r="26" spans="1:3">
      <c r="A26" t="s">
        <v>7</v>
      </c>
      <c r="B26">
        <v>5</v>
      </c>
      <c r="C26">
        <v>227.13</v>
      </c>
    </row>
    <row r="27" spans="1:3">
      <c r="B27">
        <v>10</v>
      </c>
      <c r="C27">
        <v>271.08600000000001</v>
      </c>
    </row>
    <row r="28" spans="1:3">
      <c r="B28">
        <v>20</v>
      </c>
      <c r="C28">
        <v>275.83999999999997</v>
      </c>
    </row>
    <row r="30" spans="1:3">
      <c r="A30" t="s">
        <v>8</v>
      </c>
      <c r="B30">
        <v>5</v>
      </c>
      <c r="C30">
        <v>222.85</v>
      </c>
    </row>
    <row r="31" spans="1:3">
      <c r="B31">
        <v>10</v>
      </c>
      <c r="C31">
        <v>273.11</v>
      </c>
    </row>
    <row r="32" spans="1:3">
      <c r="B32">
        <v>20</v>
      </c>
      <c r="C32">
        <v>323.60000000000002</v>
      </c>
    </row>
    <row r="34" spans="1:3">
      <c r="A34" t="s">
        <v>9</v>
      </c>
      <c r="B34">
        <v>5</v>
      </c>
      <c r="C34">
        <v>213.4</v>
      </c>
    </row>
    <row r="35" spans="1:3">
      <c r="B35">
        <v>10</v>
      </c>
      <c r="C35">
        <v>261</v>
      </c>
    </row>
    <row r="36" spans="1:3">
      <c r="B36">
        <v>20</v>
      </c>
      <c r="C36">
        <v>298.04000000000002</v>
      </c>
    </row>
    <row r="38" spans="1:3">
      <c r="A38" t="s">
        <v>10</v>
      </c>
      <c r="B38">
        <v>5</v>
      </c>
      <c r="C38">
        <v>208</v>
      </c>
    </row>
    <row r="39" spans="1:3">
      <c r="B39">
        <v>10</v>
      </c>
      <c r="C39">
        <v>259.64999999999998</v>
      </c>
    </row>
    <row r="40" spans="1:3">
      <c r="B40">
        <v>20</v>
      </c>
      <c r="C40">
        <v>278</v>
      </c>
    </row>
    <row r="42" spans="1:3">
      <c r="A42" t="s">
        <v>11</v>
      </c>
    </row>
    <row r="43" spans="1:3">
      <c r="A43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8"/>
  <sheetViews>
    <sheetView tabSelected="1" topLeftCell="A69" workbookViewId="0">
      <selection activeCell="D29" sqref="D29"/>
    </sheetView>
  </sheetViews>
  <sheetFormatPr defaultRowHeight="15"/>
  <cols>
    <col min="1" max="1" width="13.42578125" customWidth="1"/>
    <col min="2" max="2" width="26" customWidth="1"/>
    <col min="3" max="3" width="10.140625" customWidth="1"/>
    <col min="6" max="6" width="14" customWidth="1"/>
    <col min="7" max="7" width="12.7109375" customWidth="1"/>
    <col min="8" max="8" width="13.85546875" customWidth="1"/>
  </cols>
  <sheetData>
    <row r="1" spans="1:11" ht="19.5" thickBot="1">
      <c r="A1" t="s">
        <v>13</v>
      </c>
      <c r="B1" s="1" t="s">
        <v>14</v>
      </c>
      <c r="C1" s="2" t="s">
        <v>15</v>
      </c>
      <c r="D1" s="2" t="s">
        <v>16</v>
      </c>
      <c r="E1" s="2" t="s">
        <v>17</v>
      </c>
      <c r="F1" s="2" t="s">
        <v>18</v>
      </c>
      <c r="G1" s="3" t="s">
        <v>19</v>
      </c>
      <c r="H1" s="2" t="s">
        <v>18</v>
      </c>
    </row>
    <row r="2" spans="1:11" ht="15.75" thickBot="1">
      <c r="B2">
        <v>5</v>
      </c>
      <c r="C2">
        <v>318.10399999999998</v>
      </c>
      <c r="D2">
        <f>C2+273</f>
        <v>591.10400000000004</v>
      </c>
      <c r="E2">
        <f>1/D2</f>
        <v>1.6917496751840623E-3</v>
      </c>
      <c r="F2">
        <f>E2*1000</f>
        <v>1.6917496751840624</v>
      </c>
      <c r="G2">
        <f>LOG(B2/F2)</f>
        <v>0.47063390256504467</v>
      </c>
      <c r="H2">
        <f>E2*1000</f>
        <v>1.6917496751840624</v>
      </c>
    </row>
    <row r="3" spans="1:11" ht="16.5" thickBot="1">
      <c r="B3">
        <v>10</v>
      </c>
      <c r="C3">
        <v>295.72000000000003</v>
      </c>
      <c r="D3">
        <f t="shared" ref="D3:D12" si="0">C3+273</f>
        <v>568.72</v>
      </c>
      <c r="E3">
        <f t="shared" ref="E3:E12" si="1">1/D3</f>
        <v>1.7583345055563369E-3</v>
      </c>
      <c r="F3">
        <f t="shared" ref="F3:F12" si="2">E3*1000</f>
        <v>1.7583345055563369</v>
      </c>
      <c r="G3">
        <f t="shared" ref="G3:G12" si="3">LOG(B3/F3)</f>
        <v>0.7548985012201811</v>
      </c>
      <c r="H3">
        <f t="shared" ref="H3:H38" si="4">E3*1000</f>
        <v>1.7583345055563369</v>
      </c>
      <c r="K3" s="2"/>
    </row>
    <row r="4" spans="1:11">
      <c r="B4">
        <v>20</v>
      </c>
      <c r="C4">
        <v>273.64999999999998</v>
      </c>
      <c r="D4">
        <f t="shared" si="0"/>
        <v>546.65</v>
      </c>
      <c r="E4">
        <f t="shared" si="1"/>
        <v>1.829324064758072E-3</v>
      </c>
      <c r="F4">
        <f t="shared" si="2"/>
        <v>1.829324064758072</v>
      </c>
      <c r="G4">
        <f t="shared" si="3"/>
        <v>1.0387393481047489</v>
      </c>
      <c r="H4">
        <f t="shared" si="4"/>
        <v>1.829324064758072</v>
      </c>
    </row>
    <row r="6" spans="1:11">
      <c r="A6" t="s">
        <v>1</v>
      </c>
      <c r="B6">
        <v>5</v>
      </c>
      <c r="C6">
        <v>228.18</v>
      </c>
      <c r="D6">
        <f t="shared" si="0"/>
        <v>501.18</v>
      </c>
      <c r="E6">
        <f t="shared" si="1"/>
        <v>1.995291112973383E-3</v>
      </c>
      <c r="F6">
        <f t="shared" si="2"/>
        <v>1.995291112973383</v>
      </c>
      <c r="G6">
        <f t="shared" si="3"/>
        <v>0.39896373612552027</v>
      </c>
      <c r="H6">
        <f t="shared" si="4"/>
        <v>1.995291112973383</v>
      </c>
    </row>
    <row r="7" spans="1:11">
      <c r="B7">
        <v>10</v>
      </c>
      <c r="C7">
        <v>289.29000000000002</v>
      </c>
      <c r="D7">
        <f t="shared" si="0"/>
        <v>562.29</v>
      </c>
      <c r="E7">
        <f t="shared" si="1"/>
        <v>1.7784417293567377E-3</v>
      </c>
      <c r="F7">
        <f t="shared" si="2"/>
        <v>1.7784417293567378</v>
      </c>
      <c r="G7">
        <f t="shared" si="3"/>
        <v>0.74996035990378807</v>
      </c>
      <c r="H7">
        <f t="shared" si="4"/>
        <v>1.7784417293567378</v>
      </c>
    </row>
    <row r="8" spans="1:11">
      <c r="B8">
        <v>20</v>
      </c>
      <c r="C8">
        <v>248.31190000000001</v>
      </c>
      <c r="D8">
        <f t="shared" si="0"/>
        <v>521.31190000000004</v>
      </c>
      <c r="E8">
        <f t="shared" si="1"/>
        <v>1.918237431372658E-3</v>
      </c>
      <c r="F8">
        <f t="shared" si="2"/>
        <v>1.918237431372658</v>
      </c>
      <c r="G8">
        <f t="shared" si="3"/>
        <v>1.0181276343553356</v>
      </c>
      <c r="H8">
        <f t="shared" si="4"/>
        <v>1.918237431372658</v>
      </c>
    </row>
    <row r="10" spans="1:11">
      <c r="A10" t="s">
        <v>2</v>
      </c>
      <c r="B10">
        <v>5</v>
      </c>
      <c r="C10">
        <v>252.02289999999999</v>
      </c>
      <c r="D10">
        <f t="shared" si="0"/>
        <v>525.02289999999994</v>
      </c>
      <c r="E10">
        <f t="shared" si="1"/>
        <v>1.9046788244855607E-3</v>
      </c>
      <c r="F10">
        <f t="shared" si="2"/>
        <v>1.9046788244855608</v>
      </c>
      <c r="G10">
        <f t="shared" si="3"/>
        <v>0.41914825084052548</v>
      </c>
      <c r="H10">
        <f t="shared" si="4"/>
        <v>1.9046788244855608</v>
      </c>
    </row>
    <row r="11" spans="1:11">
      <c r="B11">
        <v>10</v>
      </c>
      <c r="C11">
        <v>262.25</v>
      </c>
      <c r="D11">
        <f t="shared" si="0"/>
        <v>535.25</v>
      </c>
      <c r="E11">
        <f t="shared" si="1"/>
        <v>1.8682858477347033E-3</v>
      </c>
      <c r="F11">
        <f t="shared" si="2"/>
        <v>1.8682858477347033</v>
      </c>
      <c r="G11">
        <f t="shared" si="3"/>
        <v>0.728556675966476</v>
      </c>
      <c r="H11">
        <f t="shared" si="4"/>
        <v>1.8682858477347033</v>
      </c>
    </row>
    <row r="12" spans="1:11">
      <c r="B12">
        <v>20</v>
      </c>
      <c r="C12">
        <v>294.08</v>
      </c>
      <c r="D12">
        <f t="shared" si="0"/>
        <v>567.07999999999993</v>
      </c>
      <c r="E12">
        <f t="shared" si="1"/>
        <v>1.7634196233335686E-3</v>
      </c>
      <c r="F12">
        <f t="shared" si="2"/>
        <v>1.7634196233335686</v>
      </c>
      <c r="G12">
        <f t="shared" si="3"/>
        <v>1.0546743263518403</v>
      </c>
      <c r="H12">
        <f t="shared" si="4"/>
        <v>1.7634196233335686</v>
      </c>
    </row>
    <row r="13" spans="1:11" ht="15.75" thickBot="1"/>
    <row r="14" spans="1:11" ht="19.5" thickBot="1">
      <c r="A14" t="s">
        <v>5</v>
      </c>
      <c r="B14" s="1" t="s">
        <v>14</v>
      </c>
      <c r="C14" s="2" t="s">
        <v>15</v>
      </c>
      <c r="D14" s="2" t="s">
        <v>16</v>
      </c>
      <c r="E14" s="2" t="s">
        <v>17</v>
      </c>
      <c r="F14" s="2" t="s">
        <v>18</v>
      </c>
      <c r="G14" s="3" t="s">
        <v>19</v>
      </c>
    </row>
    <row r="15" spans="1:11">
      <c r="B15">
        <v>5</v>
      </c>
      <c r="C15">
        <v>226.96</v>
      </c>
      <c r="D15">
        <f t="shared" ref="D15:D25" si="5">C15+273</f>
        <v>499.96000000000004</v>
      </c>
      <c r="E15">
        <f t="shared" ref="E15:E25" si="6">1/D15</f>
        <v>2.0001600128010241E-3</v>
      </c>
      <c r="F15">
        <f t="shared" ref="F15:F25" si="7">E15*1000</f>
        <v>2.000160012801024</v>
      </c>
      <c r="G15">
        <f t="shared" ref="G15:G25" si="8">LOG(B15/F15)</f>
        <v>0.39790526372366891</v>
      </c>
      <c r="H15">
        <f t="shared" si="4"/>
        <v>2.000160012801024</v>
      </c>
    </row>
    <row r="16" spans="1:11">
      <c r="B16">
        <v>10</v>
      </c>
    </row>
    <row r="17" spans="1:8">
      <c r="B17">
        <v>20</v>
      </c>
      <c r="C17">
        <v>324.40499999999997</v>
      </c>
      <c r="D17">
        <f t="shared" si="5"/>
        <v>597.40499999999997</v>
      </c>
      <c r="E17">
        <f t="shared" si="6"/>
        <v>1.6739063114637475E-3</v>
      </c>
      <c r="F17">
        <f t="shared" si="7"/>
        <v>1.6739063114637476</v>
      </c>
      <c r="G17">
        <f t="shared" si="8"/>
        <v>1.0772988487886732</v>
      </c>
      <c r="H17">
        <f t="shared" si="4"/>
        <v>1.6739063114637476</v>
      </c>
    </row>
    <row r="19" spans="1:8">
      <c r="A19" t="s">
        <v>6</v>
      </c>
      <c r="B19">
        <v>5</v>
      </c>
      <c r="C19">
        <v>289.74</v>
      </c>
      <c r="D19">
        <f t="shared" si="5"/>
        <v>562.74</v>
      </c>
      <c r="E19">
        <f t="shared" si="6"/>
        <v>1.7770195827558019E-3</v>
      </c>
      <c r="F19">
        <f t="shared" si="7"/>
        <v>1.777019582755802</v>
      </c>
      <c r="G19">
        <f t="shared" si="8"/>
        <v>0.44927779057915607</v>
      </c>
      <c r="H19">
        <f t="shared" si="4"/>
        <v>1.777019582755802</v>
      </c>
    </row>
    <row r="20" spans="1:8">
      <c r="B20">
        <v>10</v>
      </c>
      <c r="C20">
        <v>293.58999999999997</v>
      </c>
      <c r="D20">
        <f t="shared" si="5"/>
        <v>566.58999999999992</v>
      </c>
      <c r="E20">
        <f t="shared" si="6"/>
        <v>1.7649446689846275E-3</v>
      </c>
      <c r="F20">
        <f t="shared" si="7"/>
        <v>1.7649446689846275</v>
      </c>
      <c r="G20">
        <f t="shared" si="8"/>
        <v>0.75326890519475354</v>
      </c>
      <c r="H20">
        <f t="shared" si="4"/>
        <v>1.7649446689846275</v>
      </c>
    </row>
    <row r="21" spans="1:8">
      <c r="B21">
        <v>20</v>
      </c>
      <c r="C21">
        <v>310.62</v>
      </c>
      <c r="D21">
        <f t="shared" si="5"/>
        <v>583.62</v>
      </c>
      <c r="E21">
        <f t="shared" si="6"/>
        <v>1.7134436791062678E-3</v>
      </c>
      <c r="F21">
        <f t="shared" si="7"/>
        <v>1.7134436791062677</v>
      </c>
      <c r="G21">
        <f t="shared" si="8"/>
        <v>1.0671601619231068</v>
      </c>
      <c r="H21">
        <f t="shared" si="4"/>
        <v>1.7134436791062677</v>
      </c>
    </row>
    <row r="23" spans="1:8">
      <c r="A23" t="s">
        <v>7</v>
      </c>
      <c r="B23">
        <v>5</v>
      </c>
      <c r="C23">
        <v>227.13</v>
      </c>
      <c r="D23">
        <f t="shared" si="5"/>
        <v>500.13</v>
      </c>
      <c r="E23">
        <f t="shared" si="6"/>
        <v>1.9994801351648573E-3</v>
      </c>
      <c r="F23">
        <f t="shared" si="7"/>
        <v>1.9994801351648572</v>
      </c>
      <c r="G23">
        <f t="shared" si="8"/>
        <v>0.39805291056072284</v>
      </c>
      <c r="H23">
        <f t="shared" si="4"/>
        <v>1.9994801351648572</v>
      </c>
    </row>
    <row r="24" spans="1:8">
      <c r="B24">
        <v>10</v>
      </c>
      <c r="C24">
        <v>271.08600000000001</v>
      </c>
      <c r="D24">
        <f t="shared" si="5"/>
        <v>544.08600000000001</v>
      </c>
      <c r="E24">
        <f t="shared" si="6"/>
        <v>1.8379447366776575E-3</v>
      </c>
      <c r="F24">
        <f t="shared" si="7"/>
        <v>1.8379447366776573</v>
      </c>
      <c r="G24">
        <f t="shared" si="8"/>
        <v>0.73566755112007387</v>
      </c>
      <c r="H24">
        <f t="shared" si="4"/>
        <v>1.8379447366776573</v>
      </c>
    </row>
    <row r="25" spans="1:8">
      <c r="B25">
        <v>20</v>
      </c>
      <c r="C25">
        <v>275.83999999999997</v>
      </c>
      <c r="D25">
        <f t="shared" si="5"/>
        <v>548.83999999999992</v>
      </c>
      <c r="E25">
        <f t="shared" si="6"/>
        <v>1.8220246337730488E-3</v>
      </c>
      <c r="F25">
        <f t="shared" si="7"/>
        <v>1.8220246337730488</v>
      </c>
      <c r="G25">
        <f t="shared" si="8"/>
        <v>1.0404757513259135</v>
      </c>
      <c r="H25">
        <f t="shared" si="4"/>
        <v>1.8220246337730488</v>
      </c>
    </row>
    <row r="26" spans="1:8" ht="15.75" thickBot="1"/>
    <row r="27" spans="1:8" ht="19.5" thickBot="1">
      <c r="A27" t="s">
        <v>8</v>
      </c>
      <c r="B27" s="1" t="s">
        <v>14</v>
      </c>
      <c r="C27" s="2" t="s">
        <v>15</v>
      </c>
      <c r="D27" s="2" t="s">
        <v>16</v>
      </c>
      <c r="E27" s="2" t="s">
        <v>17</v>
      </c>
      <c r="F27" s="2" t="s">
        <v>18</v>
      </c>
      <c r="G27" s="3" t="s">
        <v>19</v>
      </c>
    </row>
    <row r="28" spans="1:8">
      <c r="B28">
        <v>5</v>
      </c>
      <c r="C28">
        <v>222.85</v>
      </c>
      <c r="D28">
        <f t="shared" ref="D28:D38" si="9">C28+273</f>
        <v>495.85</v>
      </c>
      <c r="E28">
        <f t="shared" ref="E28:E38" si="10">1/D28</f>
        <v>2.0167389331451043E-3</v>
      </c>
      <c r="F28">
        <f t="shared" ref="F28:F38" si="11">E28*1000</f>
        <v>2.0167389331451044</v>
      </c>
      <c r="G28">
        <f t="shared" ref="G28:G38" si="12">LOG(B28/F28)</f>
        <v>0.39432032190544775</v>
      </c>
      <c r="H28">
        <f t="shared" si="4"/>
        <v>2.0167389331451044</v>
      </c>
    </row>
    <row r="29" spans="1:8">
      <c r="B29">
        <v>10</v>
      </c>
      <c r="C29">
        <v>273.11</v>
      </c>
      <c r="D29">
        <f t="shared" si="9"/>
        <v>546.11</v>
      </c>
      <c r="E29">
        <f t="shared" si="10"/>
        <v>1.8311329219388036E-3</v>
      </c>
      <c r="F29">
        <f t="shared" si="11"/>
        <v>1.8311329219388035</v>
      </c>
      <c r="G29">
        <f t="shared" si="12"/>
        <v>0.73728012911759111</v>
      </c>
      <c r="H29">
        <f t="shared" si="4"/>
        <v>1.8311329219388035</v>
      </c>
    </row>
    <row r="30" spans="1:8">
      <c r="B30">
        <v>20</v>
      </c>
      <c r="C30">
        <v>323.60000000000002</v>
      </c>
      <c r="D30">
        <f t="shared" si="9"/>
        <v>596.6</v>
      </c>
      <c r="E30">
        <f t="shared" si="10"/>
        <v>1.6761649346295675E-3</v>
      </c>
      <c r="F30">
        <f t="shared" si="11"/>
        <v>1.6761649346295675</v>
      </c>
      <c r="G30">
        <f t="shared" si="12"/>
        <v>1.0767132446900252</v>
      </c>
      <c r="H30">
        <f t="shared" si="4"/>
        <v>1.6761649346295675</v>
      </c>
    </row>
    <row r="32" spans="1:8">
      <c r="A32" t="s">
        <v>9</v>
      </c>
      <c r="B32">
        <v>5</v>
      </c>
      <c r="C32">
        <v>213.4</v>
      </c>
      <c r="D32">
        <f t="shared" si="9"/>
        <v>486.4</v>
      </c>
      <c r="E32">
        <f t="shared" si="10"/>
        <v>2.0559210526315788E-3</v>
      </c>
      <c r="F32">
        <f t="shared" si="11"/>
        <v>2.0559210526315788</v>
      </c>
      <c r="G32">
        <f t="shared" si="12"/>
        <v>0.38596357060069741</v>
      </c>
      <c r="H32">
        <f t="shared" si="4"/>
        <v>2.0559210526315788</v>
      </c>
    </row>
    <row r="33" spans="1:8">
      <c r="B33">
        <v>10</v>
      </c>
      <c r="C33">
        <v>261</v>
      </c>
      <c r="D33">
        <f t="shared" si="9"/>
        <v>534</v>
      </c>
      <c r="E33">
        <f t="shared" si="10"/>
        <v>1.8726591760299626E-3</v>
      </c>
      <c r="F33">
        <f t="shared" si="11"/>
        <v>1.8726591760299625</v>
      </c>
      <c r="G33">
        <f t="shared" si="12"/>
        <v>0.72754125702855643</v>
      </c>
      <c r="H33">
        <f t="shared" si="4"/>
        <v>1.8726591760299625</v>
      </c>
    </row>
    <row r="34" spans="1:8">
      <c r="B34">
        <v>20</v>
      </c>
      <c r="C34">
        <v>298.04000000000002</v>
      </c>
      <c r="D34">
        <f t="shared" si="9"/>
        <v>571.04</v>
      </c>
      <c r="E34">
        <f t="shared" si="10"/>
        <v>1.7511908097506306E-3</v>
      </c>
      <c r="F34">
        <f t="shared" si="11"/>
        <v>1.7511908097506306</v>
      </c>
      <c r="G34">
        <f t="shared" si="12"/>
        <v>1.0576965262755664</v>
      </c>
      <c r="H34">
        <f t="shared" si="4"/>
        <v>1.7511908097506306</v>
      </c>
    </row>
    <row r="36" spans="1:8">
      <c r="A36" t="s">
        <v>10</v>
      </c>
      <c r="B36">
        <v>5</v>
      </c>
      <c r="C36">
        <v>208</v>
      </c>
      <c r="D36">
        <f t="shared" si="9"/>
        <v>481</v>
      </c>
      <c r="E36">
        <f t="shared" si="10"/>
        <v>2.0790020790020791E-3</v>
      </c>
      <c r="F36">
        <f t="shared" si="11"/>
        <v>2.0790020790020791</v>
      </c>
      <c r="G36">
        <f t="shared" si="12"/>
        <v>0.38111508070985056</v>
      </c>
      <c r="H36">
        <f t="shared" si="4"/>
        <v>2.0790020790020791</v>
      </c>
    </row>
    <row r="37" spans="1:8">
      <c r="B37">
        <v>10</v>
      </c>
      <c r="C37">
        <v>259.64999999999998</v>
      </c>
      <c r="D37">
        <f t="shared" si="9"/>
        <v>532.65</v>
      </c>
      <c r="E37">
        <f t="shared" si="10"/>
        <v>1.8774054257016805E-3</v>
      </c>
      <c r="F37">
        <f t="shared" si="11"/>
        <v>1.8774054257016806</v>
      </c>
      <c r="G37">
        <f t="shared" si="12"/>
        <v>0.72644193135729662</v>
      </c>
      <c r="H37">
        <f t="shared" si="4"/>
        <v>1.8774054257016806</v>
      </c>
    </row>
    <row r="38" spans="1:8">
      <c r="B38">
        <v>20</v>
      </c>
      <c r="C38">
        <v>278</v>
      </c>
      <c r="D38">
        <f t="shared" si="9"/>
        <v>551</v>
      </c>
      <c r="E38">
        <f t="shared" si="10"/>
        <v>1.8148820326678765E-3</v>
      </c>
      <c r="F38">
        <f t="shared" si="11"/>
        <v>1.8148820326678765</v>
      </c>
      <c r="G38">
        <f t="shared" si="12"/>
        <v>1.0421815945157662</v>
      </c>
      <c r="H38">
        <f t="shared" si="4"/>
        <v>1.8148820326678765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2014-07-20T22:48:01Z</dcterms:created>
  <dcterms:modified xsi:type="dcterms:W3CDTF">2014-07-22T21:38:05Z</dcterms:modified>
</cp:coreProperties>
</file>